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330" windowWidth="11100" windowHeight="5265"/>
  </bookViews>
  <sheets>
    <sheet name="RIEPILOGO" sheetId="6" r:id="rId1"/>
    <sheet name="contingente" sheetId="1" r:id="rId2"/>
  </sheets>
  <definedNames>
    <definedName name="_xlnm.Print_Area" localSheetId="0">RIEPILOGO!$A$1:$F$12</definedName>
    <definedName name="dettaglio">#REF!</definedName>
    <definedName name="non_comunicato">#REF!</definedName>
    <definedName name="sintetico">contingente!$A$3:$AK$11</definedName>
  </definedNames>
  <calcPr calcId="124519"/>
</workbook>
</file>

<file path=xl/calcChain.xml><?xml version="1.0" encoding="utf-8"?>
<calcChain xmlns="http://schemas.openxmlformats.org/spreadsheetml/2006/main">
  <c r="G12" i="1"/>
  <c r="B5" i="6" s="1"/>
  <c r="H12" i="1"/>
  <c r="C5" i="6" s="1"/>
  <c r="L12" i="1"/>
  <c r="B6" i="6" s="1"/>
  <c r="M12" i="1"/>
  <c r="C6" i="6" s="1"/>
  <c r="Q12" i="1"/>
  <c r="B7" i="6" s="1"/>
  <c r="R12" i="1"/>
  <c r="C7" i="6" s="1"/>
  <c r="V12" i="1"/>
  <c r="B8" i="6" s="1"/>
  <c r="W12" i="1"/>
  <c r="C8" i="6" s="1"/>
  <c r="B25" i="1"/>
  <c r="B9" i="6" s="1"/>
  <c r="C25" i="1"/>
  <c r="C9" i="6" s="1"/>
  <c r="G25" i="1"/>
  <c r="B10" i="6" s="1"/>
  <c r="H25" i="1"/>
  <c r="C10" i="6" s="1"/>
  <c r="L25" i="1"/>
  <c r="B11" i="6" s="1"/>
  <c r="M25" i="1"/>
  <c r="C11" i="6" s="1"/>
  <c r="C12" i="1"/>
  <c r="C4" i="6" s="1"/>
  <c r="B12" i="1"/>
  <c r="B4" i="6" s="1"/>
  <c r="N17" i="1"/>
  <c r="P17" s="1"/>
  <c r="O17"/>
  <c r="N18"/>
  <c r="P18" s="1"/>
  <c r="O18"/>
  <c r="N19"/>
  <c r="P19" s="1"/>
  <c r="O19"/>
  <c r="N20"/>
  <c r="P20" s="1"/>
  <c r="O20"/>
  <c r="N21"/>
  <c r="P21" s="1"/>
  <c r="O21"/>
  <c r="N22"/>
  <c r="P22" s="1"/>
  <c r="O22"/>
  <c r="N23"/>
  <c r="P23" s="1"/>
  <c r="O23"/>
  <c r="N24"/>
  <c r="P24" s="1"/>
  <c r="O24"/>
  <c r="I17"/>
  <c r="K17" s="1"/>
  <c r="J17"/>
  <c r="I18"/>
  <c r="K18" s="1"/>
  <c r="J18"/>
  <c r="I19"/>
  <c r="K19" s="1"/>
  <c r="J19"/>
  <c r="I20"/>
  <c r="K20" s="1"/>
  <c r="J20"/>
  <c r="I21"/>
  <c r="K21" s="1"/>
  <c r="J21"/>
  <c r="I22"/>
  <c r="K22" s="1"/>
  <c r="J22"/>
  <c r="I23"/>
  <c r="K23" s="1"/>
  <c r="J23"/>
  <c r="I24"/>
  <c r="K24" s="1"/>
  <c r="J24"/>
  <c r="D17"/>
  <c r="F17" s="1"/>
  <c r="E17"/>
  <c r="D18"/>
  <c r="F18" s="1"/>
  <c r="E18"/>
  <c r="D19"/>
  <c r="F19" s="1"/>
  <c r="E19"/>
  <c r="D20"/>
  <c r="F20" s="1"/>
  <c r="E20"/>
  <c r="D21"/>
  <c r="F21" s="1"/>
  <c r="E21"/>
  <c r="D22"/>
  <c r="F22" s="1"/>
  <c r="E22"/>
  <c r="D23"/>
  <c r="F23" s="1"/>
  <c r="E23"/>
  <c r="D24"/>
  <c r="F24" s="1"/>
  <c r="E24"/>
  <c r="X4"/>
  <c r="Z4" s="1"/>
  <c r="Y4"/>
  <c r="X5"/>
  <c r="Z5" s="1"/>
  <c r="Y5"/>
  <c r="X6"/>
  <c r="Z6" s="1"/>
  <c r="Y6"/>
  <c r="X7"/>
  <c r="Z7" s="1"/>
  <c r="Y7"/>
  <c r="X8"/>
  <c r="Z8" s="1"/>
  <c r="Y8"/>
  <c r="X9"/>
  <c r="Z9" s="1"/>
  <c r="Y9"/>
  <c r="X10"/>
  <c r="Z10" s="1"/>
  <c r="Y10"/>
  <c r="X11"/>
  <c r="Z11" s="1"/>
  <c r="Y11"/>
  <c r="S4"/>
  <c r="U4" s="1"/>
  <c r="T4"/>
  <c r="S5"/>
  <c r="U5" s="1"/>
  <c r="T5"/>
  <c r="S6"/>
  <c r="U6" s="1"/>
  <c r="T6"/>
  <c r="S7"/>
  <c r="U7" s="1"/>
  <c r="T7"/>
  <c r="S8"/>
  <c r="U8" s="1"/>
  <c r="T8"/>
  <c r="S9"/>
  <c r="U9" s="1"/>
  <c r="T9"/>
  <c r="S10"/>
  <c r="U10" s="1"/>
  <c r="T10"/>
  <c r="S11"/>
  <c r="U11" s="1"/>
  <c r="T11"/>
  <c r="N4"/>
  <c r="P4" s="1"/>
  <c r="O4"/>
  <c r="N5"/>
  <c r="P5" s="1"/>
  <c r="O5"/>
  <c r="N6"/>
  <c r="P6" s="1"/>
  <c r="O6"/>
  <c r="N7"/>
  <c r="P7" s="1"/>
  <c r="O7"/>
  <c r="N8"/>
  <c r="P8" s="1"/>
  <c r="O8"/>
  <c r="N9"/>
  <c r="P9" s="1"/>
  <c r="O9"/>
  <c r="N10"/>
  <c r="P10" s="1"/>
  <c r="O10"/>
  <c r="N11"/>
  <c r="P11" s="1"/>
  <c r="O11"/>
  <c r="I4"/>
  <c r="K4" s="1"/>
  <c r="J4"/>
  <c r="I5"/>
  <c r="K5" s="1"/>
  <c r="J5"/>
  <c r="I6"/>
  <c r="K6" s="1"/>
  <c r="J6"/>
  <c r="I7"/>
  <c r="K7" s="1"/>
  <c r="J7"/>
  <c r="I8"/>
  <c r="K8" s="1"/>
  <c r="J8"/>
  <c r="I9"/>
  <c r="K9" s="1"/>
  <c r="J9"/>
  <c r="I10"/>
  <c r="K10" s="1"/>
  <c r="J10"/>
  <c r="I11"/>
  <c r="K11" s="1"/>
  <c r="J11"/>
  <c r="D4"/>
  <c r="F4" s="1"/>
  <c r="E4"/>
  <c r="D5"/>
  <c r="F5" s="1"/>
  <c r="E5"/>
  <c r="D6"/>
  <c r="F6" s="1"/>
  <c r="E6"/>
  <c r="D7"/>
  <c r="F7" s="1"/>
  <c r="E7"/>
  <c r="D8"/>
  <c r="F8" s="1"/>
  <c r="E8"/>
  <c r="D9"/>
  <c r="F9" s="1"/>
  <c r="E9"/>
  <c r="D10"/>
  <c r="F10" s="1"/>
  <c r="E10"/>
  <c r="D11"/>
  <c r="F11" s="1"/>
  <c r="E11"/>
  <c r="O16"/>
  <c r="O25" s="1"/>
  <c r="E11" i="6" s="1"/>
  <c r="N16" i="1"/>
  <c r="P16" s="1"/>
  <c r="J16"/>
  <c r="J25" s="1"/>
  <c r="E10" i="6" s="1"/>
  <c r="I16" i="1"/>
  <c r="E16"/>
  <c r="E25" s="1"/>
  <c r="E9" i="6" s="1"/>
  <c r="D16" i="1"/>
  <c r="F16" s="1"/>
  <c r="Y3"/>
  <c r="Y12" s="1"/>
  <c r="E8" i="6" s="1"/>
  <c r="X3" i="1"/>
  <c r="Z3" s="1"/>
  <c r="T3"/>
  <c r="T12" s="1"/>
  <c r="E7" i="6" s="1"/>
  <c r="S3" i="1"/>
  <c r="U3" s="1"/>
  <c r="O3"/>
  <c r="O12" s="1"/>
  <c r="E6" i="6" s="1"/>
  <c r="N3" i="1"/>
  <c r="J3"/>
  <c r="J12" s="1"/>
  <c r="E5" i="6" s="1"/>
  <c r="I3" i="1"/>
  <c r="E3"/>
  <c r="E12" s="1"/>
  <c r="E4" i="6" s="1"/>
  <c r="E12" s="1"/>
  <c r="D3" i="1"/>
  <c r="F3" s="1"/>
  <c r="C12" i="6" l="1"/>
  <c r="B12"/>
  <c r="I25" i="1"/>
  <c r="D10" i="6" s="1"/>
  <c r="F25" i="1"/>
  <c r="F9" i="6" s="1"/>
  <c r="Z12" i="1"/>
  <c r="F8" i="6" s="1"/>
  <c r="F12" i="1"/>
  <c r="F4" i="6" s="1"/>
  <c r="P3" i="1"/>
  <c r="N12"/>
  <c r="D6" i="6" s="1"/>
  <c r="X12" i="1"/>
  <c r="D8" i="6" s="1"/>
  <c r="K16" i="1"/>
  <c r="K25" s="1"/>
  <c r="F10" i="6" s="1"/>
  <c r="N25" i="1"/>
  <c r="D11" i="6" s="1"/>
  <c r="I12" i="1"/>
  <c r="D5" i="6" s="1"/>
  <c r="K3" i="1"/>
  <c r="K12" s="1"/>
  <c r="F5" i="6" s="1"/>
  <c r="S12" i="1"/>
  <c r="D7" i="6" s="1"/>
  <c r="D25" i="1"/>
  <c r="D9" i="6" s="1"/>
  <c r="P25" i="1"/>
  <c r="F11" i="6" s="1"/>
  <c r="D12" i="1"/>
  <c r="D4" i="6" s="1"/>
  <c r="U12" i="1"/>
  <c r="P12"/>
  <c r="F6" i="6" s="1"/>
  <c r="D12" l="1"/>
  <c r="F7"/>
  <c r="F12" l="1"/>
</calcChain>
</file>

<file path=xl/sharedStrings.xml><?xml version="1.0" encoding="utf-8"?>
<sst xmlns="http://schemas.openxmlformats.org/spreadsheetml/2006/main" count="88" uniqueCount="42">
  <si>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</si>
  <si>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</si>
  <si>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</si>
  <si>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</si>
  <si>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</si>
  <si>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</si>
  <si>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</si>
  <si>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</si>
  <si>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</si>
  <si>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Cuochi</t>
  </si>
  <si>
    <t>Disponibilità</t>
  </si>
  <si>
    <t>Esubero</t>
  </si>
  <si>
    <t>Direttori servizi generali e amministrativi</t>
  </si>
  <si>
    <t>Assistenti Amministrativi</t>
  </si>
  <si>
    <t>Assistenti Tecnici</t>
  </si>
  <si>
    <t>Collaboratori Scolastici</t>
  </si>
  <si>
    <t>Collaboratori scolastici tecnici (Addetti alle aziende agrarie)</t>
  </si>
  <si>
    <t>Guardarobieri</t>
  </si>
  <si>
    <t>Infermieri</t>
  </si>
  <si>
    <t>Profilo</t>
  </si>
  <si>
    <t>Organico</t>
  </si>
  <si>
    <t>Titolari</t>
  </si>
  <si>
    <t>CO - Cuochi</t>
  </si>
  <si>
    <t>GA - Guardarobieri</t>
  </si>
  <si>
    <t>IF - Infermieri</t>
  </si>
  <si>
    <t>Contingente</t>
  </si>
  <si>
    <t>Totale</t>
  </si>
  <si>
    <t>Contingente 17/18</t>
  </si>
  <si>
    <t>DM - Direttore dei Servizi Amministrativi</t>
  </si>
  <si>
    <t>AA - Assistenti Amministrativi</t>
  </si>
  <si>
    <t>AT - Assistenti Tecnici</t>
  </si>
  <si>
    <t>CS - Collaboratori Scolastici</t>
  </si>
  <si>
    <t>CR - Addetti alle Aziende Agrarie</t>
  </si>
  <si>
    <t>OD 201718</t>
  </si>
  <si>
    <t>PROVINCIA</t>
  </si>
  <si>
    <t>Disponibilità 17/18</t>
  </si>
  <si>
    <t>Esubero 17/18</t>
  </si>
  <si>
    <t>Calcolo disponibilità ed esubero a.s. 2017/18  e contingente a.s.2017/18</t>
  </si>
  <si>
    <t xml:space="preserve">Titolari </t>
  </si>
  <si>
    <t>TOTALI</t>
  </si>
  <si>
    <t>UFFICIO SCOLASTICO REGIONALE PER LA SICILIA - DIREZIONE GENERALE - PALERMO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</si>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</sst>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3" fillId="3" borderId="1" xfId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right"/>
    </xf>
    <xf numFmtId="0" fontId="3" fillId="4" borderId="1" xfId="1" applyFont="1" applyFill="1" applyBorder="1" applyAlignment="1">
      <alignment horizontal="center" vertical="top" wrapText="1"/>
    </xf>
    <xf numFmtId="0" fontId="0" fillId="5" borderId="0" xfId="0" applyFill="1"/>
    <xf numFmtId="0" fontId="0" fillId="0" borderId="1" xfId="0" applyBorder="1"/>
    <xf numFmtId="0" fontId="2" fillId="0" borderId="0" xfId="0" applyFont="1"/>
    <xf numFmtId="0" fontId="0" fillId="0" borderId="0" xfId="0" applyFont="1"/>
    <xf numFmtId="3" fontId="6" fillId="0" borderId="1" xfId="0" applyNumberFormat="1" applyFont="1" applyFill="1" applyBorder="1" applyAlignment="1">
      <alignment horizontal="right"/>
    </xf>
    <xf numFmtId="0" fontId="2" fillId="0" borderId="1" xfId="0" applyFont="1" applyBorder="1"/>
    <xf numFmtId="3" fontId="2" fillId="0" borderId="0" xfId="0" applyNumberFormat="1" applyFont="1"/>
    <xf numFmtId="3" fontId="2" fillId="0" borderId="1" xfId="0" applyNumberFormat="1" applyFont="1" applyBorder="1"/>
    <xf numFmtId="0" fontId="2" fillId="6" borderId="1" xfId="0" applyFont="1" applyFill="1" applyBorder="1"/>
    <xf numFmtId="3" fontId="2" fillId="7" borderId="1" xfId="0" applyNumberFormat="1" applyFont="1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7" borderId="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8" borderId="1" xfId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sqref="A1:F12"/>
    </sheetView>
  </sheetViews>
  <sheetFormatPr defaultRowHeight="15"/>
  <cols>
    <col min="1" max="1" width="36.85546875" customWidth="1"/>
    <col min="2" max="2" width="11.5703125" customWidth="1"/>
    <col min="3" max="3" width="10" customWidth="1"/>
    <col min="4" max="4" width="14.7109375" customWidth="1"/>
    <col min="5" max="5" width="9.28515625" customWidth="1"/>
    <col min="6" max="6" width="10.85546875" customWidth="1"/>
  </cols>
  <sheetData>
    <row r="1" spans="1:9" ht="16.5" thickBot="1">
      <c r="A1" s="23" t="s">
        <v>40</v>
      </c>
      <c r="B1" s="24"/>
      <c r="C1" s="24"/>
      <c r="D1" s="24"/>
      <c r="E1" s="24"/>
      <c r="F1" s="25"/>
    </row>
    <row r="2" spans="1:9" ht="15.75" thickBot="1">
      <c r="A2" s="20" t="s">
        <v>37</v>
      </c>
      <c r="B2" s="21"/>
      <c r="C2" s="21"/>
      <c r="D2" s="21"/>
      <c r="E2" s="21"/>
      <c r="F2" s="22"/>
      <c r="G2" s="7"/>
      <c r="H2" s="7"/>
      <c r="I2" s="7"/>
    </row>
    <row r="3" spans="1:9" ht="78" customHeight="1">
      <c r="A3" s="17" t="s">
        <v>19</v>
      </c>
      <c r="B3" s="17" t="s">
        <v>20</v>
      </c>
      <c r="C3" s="17" t="s">
        <v>21</v>
      </c>
      <c r="D3" s="17" t="s">
        <v>35</v>
      </c>
      <c r="E3" s="17" t="s">
        <v>36</v>
      </c>
      <c r="F3" s="17" t="s">
        <v>27</v>
      </c>
      <c r="G3" s="7"/>
      <c r="H3" s="7"/>
    </row>
    <row r="4" spans="1:9">
      <c r="A4" s="9" t="s">
        <v>28</v>
      </c>
      <c r="B4" s="18">
        <f>contingente!B12</f>
        <v>818</v>
      </c>
      <c r="C4" s="18">
        <f>contingente!C12</f>
        <v>800</v>
      </c>
      <c r="D4" s="18">
        <f>contingente!D12</f>
        <v>38</v>
      </c>
      <c r="E4" s="18">
        <f>contingente!E12</f>
        <v>20</v>
      </c>
      <c r="F4" s="18">
        <f>contingente!F12</f>
        <v>18</v>
      </c>
      <c r="G4" s="7"/>
      <c r="H4" s="7"/>
    </row>
    <row r="5" spans="1:9">
      <c r="A5" s="9" t="s">
        <v>29</v>
      </c>
      <c r="B5" s="18">
        <f>contingente!G12</f>
        <v>4511</v>
      </c>
      <c r="C5" s="18">
        <f>contingente!H12</f>
        <v>4460</v>
      </c>
      <c r="D5" s="18">
        <f>contingente!I12</f>
        <v>51</v>
      </c>
      <c r="E5" s="18">
        <f>contingente!J12</f>
        <v>0</v>
      </c>
      <c r="F5" s="18">
        <f>contingente!K12</f>
        <v>24</v>
      </c>
      <c r="G5" s="7"/>
      <c r="H5" s="7"/>
    </row>
    <row r="6" spans="1:9">
      <c r="A6" s="9" t="s">
        <v>30</v>
      </c>
      <c r="B6" s="18">
        <f>contingente!L12</f>
        <v>1807</v>
      </c>
      <c r="C6" s="18">
        <f>contingente!M12</f>
        <v>1782</v>
      </c>
      <c r="D6" s="18">
        <f>contingente!N12</f>
        <v>27</v>
      </c>
      <c r="E6" s="18">
        <f>contingente!O12</f>
        <v>2</v>
      </c>
      <c r="F6" s="18">
        <f>contingente!P12</f>
        <v>12</v>
      </c>
      <c r="G6" s="7"/>
      <c r="H6" s="7"/>
    </row>
    <row r="7" spans="1:9">
      <c r="A7" s="9" t="s">
        <v>31</v>
      </c>
      <c r="B7" s="18">
        <f>contingente!Q12</f>
        <v>11168</v>
      </c>
      <c r="C7" s="18">
        <f>contingente!R12</f>
        <v>10685</v>
      </c>
      <c r="D7" s="18">
        <f>contingente!S12</f>
        <v>483</v>
      </c>
      <c r="E7" s="18">
        <f>contingente!T12</f>
        <v>0</v>
      </c>
      <c r="F7" s="18">
        <f>contingente!U12</f>
        <v>239</v>
      </c>
      <c r="G7" s="7"/>
      <c r="H7" s="7"/>
    </row>
    <row r="8" spans="1:9">
      <c r="A8" s="9" t="s">
        <v>22</v>
      </c>
      <c r="B8" s="18">
        <f>contingente!V12</f>
        <v>34</v>
      </c>
      <c r="C8" s="18">
        <f>contingente!W12</f>
        <v>32</v>
      </c>
      <c r="D8" s="18">
        <f>contingente!X12</f>
        <v>2</v>
      </c>
      <c r="E8" s="18">
        <f>contingente!Y12</f>
        <v>0</v>
      </c>
      <c r="F8" s="18">
        <f>contingente!Z12</f>
        <v>2</v>
      </c>
      <c r="G8" s="7"/>
      <c r="H8" s="7"/>
    </row>
    <row r="9" spans="1:9">
      <c r="A9" s="9" t="s">
        <v>32</v>
      </c>
      <c r="B9" s="18">
        <f>contingente!B25</f>
        <v>41</v>
      </c>
      <c r="C9" s="18">
        <f>contingente!C25</f>
        <v>38</v>
      </c>
      <c r="D9" s="18">
        <f>contingente!D25</f>
        <v>3</v>
      </c>
      <c r="E9" s="18">
        <f>contingente!E25</f>
        <v>0</v>
      </c>
      <c r="F9" s="18">
        <f>contingente!F25</f>
        <v>3</v>
      </c>
      <c r="G9" s="7"/>
      <c r="H9" s="7"/>
    </row>
    <row r="10" spans="1:9">
      <c r="A10" s="9" t="s">
        <v>23</v>
      </c>
      <c r="B10" s="18">
        <f>contingente!G25</f>
        <v>26</v>
      </c>
      <c r="C10" s="18">
        <f>contingente!H25</f>
        <v>24</v>
      </c>
      <c r="D10" s="18">
        <f>contingente!I25</f>
        <v>2</v>
      </c>
      <c r="E10" s="18">
        <f>contingente!J25</f>
        <v>0</v>
      </c>
      <c r="F10" s="18">
        <f>contingente!K25</f>
        <v>2</v>
      </c>
      <c r="G10" s="7"/>
      <c r="H10" s="7"/>
    </row>
    <row r="11" spans="1:9">
      <c r="A11" s="9" t="s">
        <v>24</v>
      </c>
      <c r="B11" s="18">
        <f>contingente!L25</f>
        <v>10</v>
      </c>
      <c r="C11" s="18">
        <f>contingente!M25</f>
        <v>11</v>
      </c>
      <c r="D11" s="18">
        <f>contingente!N25</f>
        <v>0</v>
      </c>
      <c r="E11" s="18">
        <f>contingente!O25</f>
        <v>1</v>
      </c>
      <c r="F11" s="18">
        <f>contingente!P25</f>
        <v>0</v>
      </c>
      <c r="G11" s="7"/>
      <c r="H11" s="7"/>
    </row>
    <row r="12" spans="1:9" s="6" customFormat="1">
      <c r="A12" s="12" t="s">
        <v>26</v>
      </c>
      <c r="B12" s="19">
        <f>SUM(B4:B11)</f>
        <v>18415</v>
      </c>
      <c r="C12" s="19">
        <f t="shared" ref="C12:F12" si="0">SUM(C4:C11)</f>
        <v>17832</v>
      </c>
      <c r="D12" s="19">
        <f t="shared" si="0"/>
        <v>606</v>
      </c>
      <c r="E12" s="19">
        <f t="shared" si="0"/>
        <v>23</v>
      </c>
      <c r="F12" s="19">
        <f t="shared" si="0"/>
        <v>300</v>
      </c>
    </row>
    <row r="14" spans="1:9">
      <c r="A14" s="15"/>
      <c r="H14" t="s">
        <v>41</v>
      </c>
    </row>
  </sheetData>
  <mergeCells count="2">
    <mergeCell ref="A2:F2"/>
    <mergeCell ref="A1:F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5"/>
  <sheetViews>
    <sheetView workbookViewId="0">
      <pane ySplit="2" topLeftCell="A3" activePane="bottomLeft" state="frozen"/>
      <selection pane="bottomLeft" activeCell="V20" sqref="V20"/>
    </sheetView>
  </sheetViews>
  <sheetFormatPr defaultRowHeight="15"/>
  <cols>
    <col min="1" max="1" width="12.42578125" bestFit="1" customWidth="1"/>
    <col min="2" max="2" width="7.140625" customWidth="1"/>
    <col min="3" max="3" width="6.140625" customWidth="1"/>
    <col min="4" max="4" width="6.140625" style="6" customWidth="1"/>
    <col min="5" max="5" width="5.5703125" customWidth="1"/>
    <col min="6" max="6" width="5.85546875" customWidth="1"/>
    <col min="7" max="7" width="6.85546875" customWidth="1"/>
    <col min="8" max="8" width="6.5703125" customWidth="1"/>
    <col min="9" max="9" width="5.7109375" style="6" customWidth="1"/>
    <col min="10" max="10" width="5.85546875" customWidth="1"/>
    <col min="11" max="11" width="5.42578125" customWidth="1"/>
    <col min="12" max="13" width="6" customWidth="1"/>
    <col min="14" max="14" width="5.5703125" style="6" customWidth="1"/>
    <col min="15" max="15" width="4.140625" customWidth="1"/>
    <col min="16" max="16" width="4.42578125" customWidth="1"/>
    <col min="17" max="17" width="6.5703125" bestFit="1" customWidth="1"/>
    <col min="18" max="18" width="6.28515625" customWidth="1"/>
    <col min="19" max="19" width="7" style="6" customWidth="1"/>
    <col min="20" max="20" width="4.7109375" customWidth="1"/>
    <col min="21" max="21" width="6.140625" customWidth="1"/>
    <col min="22" max="22" width="5.5703125" customWidth="1"/>
    <col min="23" max="23" width="4.7109375" customWidth="1"/>
    <col min="24" max="24" width="5.28515625" style="6" customWidth="1"/>
    <col min="25" max="25" width="5" customWidth="1"/>
    <col min="26" max="26" width="5.28515625" customWidth="1"/>
    <col min="27" max="27" width="6" customWidth="1"/>
    <col min="28" max="28" width="5" customWidth="1"/>
    <col min="29" max="29" width="6" style="6" customWidth="1"/>
    <col min="30" max="30" width="4.140625" customWidth="1"/>
    <col min="31" max="31" width="4.5703125" customWidth="1"/>
    <col min="32" max="32" width="5.7109375" customWidth="1"/>
    <col min="33" max="33" width="3.5703125" customWidth="1"/>
    <col min="34" max="34" width="5.85546875" style="6" customWidth="1"/>
    <col min="35" max="35" width="4" customWidth="1"/>
    <col min="36" max="36" width="5.42578125" customWidth="1"/>
    <col min="37" max="37" width="5.5703125" customWidth="1"/>
    <col min="38" max="38" width="4" style="6" customWidth="1"/>
    <col min="39" max="39" width="4.85546875" customWidth="1"/>
    <col min="40" max="40" width="3.28515625" customWidth="1"/>
    <col min="41" max="41" width="4" customWidth="1"/>
  </cols>
  <sheetData>
    <row r="1" spans="1:26" ht="15" customHeight="1">
      <c r="A1" s="26" t="s">
        <v>34</v>
      </c>
      <c r="B1" s="28" t="s">
        <v>12</v>
      </c>
      <c r="C1" s="29"/>
      <c r="D1" s="29"/>
      <c r="E1" s="29"/>
      <c r="F1" s="30"/>
      <c r="G1" s="31" t="s">
        <v>13</v>
      </c>
      <c r="H1" s="32"/>
      <c r="I1" s="32"/>
      <c r="J1" s="32"/>
      <c r="K1" s="33"/>
      <c r="L1" s="28" t="s">
        <v>14</v>
      </c>
      <c r="M1" s="29"/>
      <c r="N1" s="29"/>
      <c r="O1" s="29"/>
      <c r="P1" s="30"/>
      <c r="Q1" s="31" t="s">
        <v>15</v>
      </c>
      <c r="R1" s="32"/>
      <c r="S1" s="32"/>
      <c r="T1" s="32"/>
      <c r="U1" s="33"/>
      <c r="V1" s="28" t="s">
        <v>9</v>
      </c>
      <c r="W1" s="29"/>
      <c r="X1" s="29"/>
      <c r="Y1" s="29"/>
      <c r="Z1" s="30"/>
    </row>
    <row r="2" spans="1:26" s="4" customFormat="1" ht="38.25" customHeight="1">
      <c r="A2" s="27"/>
      <c r="B2" s="1" t="s">
        <v>33</v>
      </c>
      <c r="C2" s="1" t="s">
        <v>38</v>
      </c>
      <c r="D2" s="1" t="s">
        <v>10</v>
      </c>
      <c r="E2" s="1" t="s">
        <v>11</v>
      </c>
      <c r="F2" s="1" t="s">
        <v>25</v>
      </c>
      <c r="G2" s="3" t="s">
        <v>33</v>
      </c>
      <c r="H2" s="3" t="s">
        <v>21</v>
      </c>
      <c r="I2" s="3" t="s">
        <v>10</v>
      </c>
      <c r="J2" s="3" t="s">
        <v>11</v>
      </c>
      <c r="K2" s="3" t="s">
        <v>25</v>
      </c>
      <c r="L2" s="1" t="s">
        <v>33</v>
      </c>
      <c r="M2" s="1" t="s">
        <v>38</v>
      </c>
      <c r="N2" s="1" t="s">
        <v>10</v>
      </c>
      <c r="O2" s="1" t="s">
        <v>11</v>
      </c>
      <c r="P2" s="1" t="s">
        <v>25</v>
      </c>
      <c r="Q2" s="3" t="s">
        <v>33</v>
      </c>
      <c r="R2" s="3" t="s">
        <v>38</v>
      </c>
      <c r="S2" s="3" t="s">
        <v>10</v>
      </c>
      <c r="T2" s="3" t="s">
        <v>11</v>
      </c>
      <c r="U2" s="3" t="s">
        <v>25</v>
      </c>
      <c r="V2" s="1" t="s">
        <v>33</v>
      </c>
      <c r="W2" s="1" t="s">
        <v>38</v>
      </c>
      <c r="X2" s="1" t="s">
        <v>10</v>
      </c>
      <c r="Y2" s="1" t="s">
        <v>11</v>
      </c>
      <c r="Z2" s="1" t="s">
        <v>25</v>
      </c>
    </row>
    <row r="3" spans="1:26">
      <c r="A3" s="5" t="s">
        <v>0</v>
      </c>
      <c r="B3" s="14">
        <v>73</v>
      </c>
      <c r="C3" s="14">
        <v>86</v>
      </c>
      <c r="D3" s="8">
        <f t="shared" ref="D3:D11" si="0">IF(B3&gt;C3,B3-C3,0)</f>
        <v>0</v>
      </c>
      <c r="E3" s="2">
        <f t="shared" ref="E3:E11" si="1">IF(C3&gt;B3,C3-B3,0)</f>
        <v>13</v>
      </c>
      <c r="F3" s="8">
        <f t="shared" ref="F3:F11" si="2">IF(D3=1,1,ROUND(D3*0.49,0))</f>
        <v>0</v>
      </c>
      <c r="G3" s="14">
        <v>408</v>
      </c>
      <c r="H3" s="14">
        <v>401</v>
      </c>
      <c r="I3" s="8">
        <f t="shared" ref="I3:I11" si="3">IF(G3&gt;H3,G3-H3,0)</f>
        <v>7</v>
      </c>
      <c r="J3" s="2">
        <f t="shared" ref="J3:J11" si="4">IF(H3&gt;G3,H3-G3,0)</f>
        <v>0</v>
      </c>
      <c r="K3" s="8">
        <f t="shared" ref="K3:K11" si="5">IF(I3=1,1,ROUND(I3*0.49,0))</f>
        <v>3</v>
      </c>
      <c r="L3" s="14">
        <v>121</v>
      </c>
      <c r="M3" s="14">
        <v>121</v>
      </c>
      <c r="N3" s="8">
        <f t="shared" ref="N3:N11" si="6">IF(L3&gt;M3,L3-M3,0)</f>
        <v>0</v>
      </c>
      <c r="O3" s="2">
        <f t="shared" ref="O3:O11" si="7">IF(M3&gt;L3,M3-L3,0)</f>
        <v>0</v>
      </c>
      <c r="P3" s="8">
        <f t="shared" ref="P3:P11" si="8">IF(N3=1,1,ROUND(N3*0.49,0))</f>
        <v>0</v>
      </c>
      <c r="Q3" s="14">
        <v>1056</v>
      </c>
      <c r="R3" s="14">
        <v>1038</v>
      </c>
      <c r="S3" s="8">
        <f t="shared" ref="S3:S11" si="9">IF(Q3&gt;R3,Q3-R3,0)</f>
        <v>18</v>
      </c>
      <c r="T3" s="2">
        <f t="shared" ref="T3:T11" si="10">IF(R3&gt;Q3,R3-Q3,0)</f>
        <v>0</v>
      </c>
      <c r="U3" s="8">
        <f t="shared" ref="U3:U11" si="11">IF(S3=1,1,ROUND(S3*0.4905,0))</f>
        <v>9</v>
      </c>
      <c r="V3" s="14">
        <v>3</v>
      </c>
      <c r="W3" s="14">
        <v>3</v>
      </c>
      <c r="X3" s="8">
        <f t="shared" ref="X3:X11" si="12">IF(V3&gt;W3,V3-W3,0)</f>
        <v>0</v>
      </c>
      <c r="Y3" s="2">
        <f t="shared" ref="Y3:Y11" si="13">IF(W3&gt;V3,W3-V3,0)</f>
        <v>0</v>
      </c>
      <c r="Z3" s="8">
        <f t="shared" ref="Z3:Z11" si="14">IF(X3=1,1,ROUND(X3*0.5,0))</f>
        <v>0</v>
      </c>
    </row>
    <row r="4" spans="1:26">
      <c r="A4" s="5" t="s">
        <v>1</v>
      </c>
      <c r="B4" s="14">
        <v>47</v>
      </c>
      <c r="C4" s="14">
        <v>44</v>
      </c>
      <c r="D4" s="8">
        <f t="shared" si="0"/>
        <v>3</v>
      </c>
      <c r="E4" s="2">
        <f t="shared" si="1"/>
        <v>0</v>
      </c>
      <c r="F4" s="8">
        <f t="shared" si="2"/>
        <v>1</v>
      </c>
      <c r="G4" s="14">
        <v>271</v>
      </c>
      <c r="H4" s="14">
        <v>269</v>
      </c>
      <c r="I4" s="8">
        <f t="shared" si="3"/>
        <v>2</v>
      </c>
      <c r="J4" s="2">
        <f t="shared" si="4"/>
        <v>0</v>
      </c>
      <c r="K4" s="8">
        <f t="shared" si="5"/>
        <v>1</v>
      </c>
      <c r="L4" s="14">
        <v>103</v>
      </c>
      <c r="M4" s="14">
        <v>100</v>
      </c>
      <c r="N4" s="8">
        <f t="shared" si="6"/>
        <v>3</v>
      </c>
      <c r="O4" s="2">
        <f t="shared" si="7"/>
        <v>0</v>
      </c>
      <c r="P4" s="8">
        <f t="shared" si="8"/>
        <v>1</v>
      </c>
      <c r="Q4" s="14">
        <v>651</v>
      </c>
      <c r="R4" s="14">
        <v>643</v>
      </c>
      <c r="S4" s="8">
        <f t="shared" si="9"/>
        <v>8</v>
      </c>
      <c r="T4" s="2">
        <f t="shared" si="10"/>
        <v>0</v>
      </c>
      <c r="U4" s="8">
        <f t="shared" si="11"/>
        <v>4</v>
      </c>
      <c r="V4" s="14">
        <v>3</v>
      </c>
      <c r="W4" s="14">
        <v>3</v>
      </c>
      <c r="X4" s="8">
        <f t="shared" si="12"/>
        <v>0</v>
      </c>
      <c r="Y4" s="2">
        <f t="shared" si="13"/>
        <v>0</v>
      </c>
      <c r="Z4" s="8">
        <f t="shared" si="14"/>
        <v>0</v>
      </c>
    </row>
    <row r="5" spans="1:26">
      <c r="A5" s="5" t="s">
        <v>2</v>
      </c>
      <c r="B5" s="14">
        <v>177</v>
      </c>
      <c r="C5" s="14">
        <v>156</v>
      </c>
      <c r="D5" s="8">
        <f t="shared" si="0"/>
        <v>21</v>
      </c>
      <c r="E5" s="2">
        <f t="shared" si="1"/>
        <v>0</v>
      </c>
      <c r="F5" s="8">
        <f t="shared" si="2"/>
        <v>10</v>
      </c>
      <c r="G5" s="14">
        <v>1053</v>
      </c>
      <c r="H5" s="14">
        <v>1038</v>
      </c>
      <c r="I5" s="8">
        <f t="shared" si="3"/>
        <v>15</v>
      </c>
      <c r="J5" s="2">
        <f t="shared" si="4"/>
        <v>0</v>
      </c>
      <c r="K5" s="8">
        <f t="shared" si="5"/>
        <v>7</v>
      </c>
      <c r="L5" s="14">
        <v>360</v>
      </c>
      <c r="M5" s="14">
        <v>350</v>
      </c>
      <c r="N5" s="8">
        <f t="shared" si="6"/>
        <v>10</v>
      </c>
      <c r="O5" s="2">
        <f t="shared" si="7"/>
        <v>0</v>
      </c>
      <c r="P5" s="8">
        <f t="shared" si="8"/>
        <v>5</v>
      </c>
      <c r="Q5" s="14">
        <v>2385</v>
      </c>
      <c r="R5" s="14">
        <v>2254</v>
      </c>
      <c r="S5" s="8">
        <f t="shared" si="9"/>
        <v>131</v>
      </c>
      <c r="T5" s="2">
        <f t="shared" si="10"/>
        <v>0</v>
      </c>
      <c r="U5" s="8">
        <f t="shared" si="11"/>
        <v>64</v>
      </c>
      <c r="V5" s="14">
        <v>9</v>
      </c>
      <c r="W5" s="14">
        <v>8</v>
      </c>
      <c r="X5" s="8">
        <f t="shared" si="12"/>
        <v>1</v>
      </c>
      <c r="Y5" s="2">
        <f t="shared" si="13"/>
        <v>0</v>
      </c>
      <c r="Z5" s="8">
        <f t="shared" si="14"/>
        <v>1</v>
      </c>
    </row>
    <row r="6" spans="1:26">
      <c r="A6" s="5" t="s">
        <v>3</v>
      </c>
      <c r="B6" s="14">
        <v>35</v>
      </c>
      <c r="C6" s="14">
        <v>39</v>
      </c>
      <c r="D6" s="8">
        <f t="shared" si="0"/>
        <v>0</v>
      </c>
      <c r="E6" s="2">
        <f t="shared" si="1"/>
        <v>4</v>
      </c>
      <c r="F6" s="8">
        <f t="shared" si="2"/>
        <v>0</v>
      </c>
      <c r="G6" s="14">
        <v>171</v>
      </c>
      <c r="H6" s="14">
        <v>168</v>
      </c>
      <c r="I6" s="8">
        <f t="shared" si="3"/>
        <v>3</v>
      </c>
      <c r="J6" s="2">
        <f t="shared" si="4"/>
        <v>0</v>
      </c>
      <c r="K6" s="8">
        <f t="shared" si="5"/>
        <v>1</v>
      </c>
      <c r="L6" s="14">
        <v>67</v>
      </c>
      <c r="M6" s="14">
        <v>65</v>
      </c>
      <c r="N6" s="8">
        <f t="shared" si="6"/>
        <v>2</v>
      </c>
      <c r="O6" s="2">
        <f t="shared" si="7"/>
        <v>0</v>
      </c>
      <c r="P6" s="8">
        <f t="shared" si="8"/>
        <v>1</v>
      </c>
      <c r="Q6" s="14">
        <v>457</v>
      </c>
      <c r="R6" s="14">
        <v>441</v>
      </c>
      <c r="S6" s="8">
        <f t="shared" si="9"/>
        <v>16</v>
      </c>
      <c r="T6" s="2">
        <f t="shared" si="10"/>
        <v>0</v>
      </c>
      <c r="U6" s="8">
        <f t="shared" si="11"/>
        <v>8</v>
      </c>
      <c r="V6" s="14">
        <v>0</v>
      </c>
      <c r="W6" s="14">
        <v>0</v>
      </c>
      <c r="X6" s="8">
        <f t="shared" si="12"/>
        <v>0</v>
      </c>
      <c r="Y6" s="2">
        <f t="shared" si="13"/>
        <v>0</v>
      </c>
      <c r="Z6" s="8">
        <f t="shared" si="14"/>
        <v>0</v>
      </c>
    </row>
    <row r="7" spans="1:26">
      <c r="A7" s="5" t="s">
        <v>4</v>
      </c>
      <c r="B7" s="14">
        <v>94</v>
      </c>
      <c r="C7" s="14">
        <v>90</v>
      </c>
      <c r="D7" s="8">
        <f t="shared" si="0"/>
        <v>4</v>
      </c>
      <c r="E7" s="2">
        <f t="shared" si="1"/>
        <v>0</v>
      </c>
      <c r="F7" s="8">
        <f t="shared" si="2"/>
        <v>2</v>
      </c>
      <c r="G7" s="14">
        <v>527</v>
      </c>
      <c r="H7" s="14">
        <v>521</v>
      </c>
      <c r="I7" s="8">
        <f t="shared" si="3"/>
        <v>6</v>
      </c>
      <c r="J7" s="2">
        <f t="shared" si="4"/>
        <v>0</v>
      </c>
      <c r="K7" s="8">
        <f t="shared" si="5"/>
        <v>3</v>
      </c>
      <c r="L7" s="14">
        <v>218</v>
      </c>
      <c r="M7" s="14">
        <v>216</v>
      </c>
      <c r="N7" s="8">
        <f t="shared" si="6"/>
        <v>2</v>
      </c>
      <c r="O7" s="2">
        <f t="shared" si="7"/>
        <v>0</v>
      </c>
      <c r="P7" s="8">
        <f t="shared" si="8"/>
        <v>1</v>
      </c>
      <c r="Q7" s="14">
        <v>1488</v>
      </c>
      <c r="R7" s="14">
        <v>1391</v>
      </c>
      <c r="S7" s="8">
        <f t="shared" si="9"/>
        <v>97</v>
      </c>
      <c r="T7" s="2">
        <f t="shared" si="10"/>
        <v>0</v>
      </c>
      <c r="U7" s="8">
        <f t="shared" si="11"/>
        <v>48</v>
      </c>
      <c r="V7" s="14">
        <v>3</v>
      </c>
      <c r="W7" s="14">
        <v>3</v>
      </c>
      <c r="X7" s="8">
        <f t="shared" si="12"/>
        <v>0</v>
      </c>
      <c r="Y7" s="2">
        <f t="shared" si="13"/>
        <v>0</v>
      </c>
      <c r="Z7" s="8">
        <f t="shared" si="14"/>
        <v>0</v>
      </c>
    </row>
    <row r="8" spans="1:26">
      <c r="A8" s="5" t="s">
        <v>5</v>
      </c>
      <c r="B8" s="14">
        <v>198</v>
      </c>
      <c r="C8" s="14">
        <v>189</v>
      </c>
      <c r="D8" s="8">
        <f t="shared" si="0"/>
        <v>9</v>
      </c>
      <c r="E8" s="2">
        <f t="shared" si="1"/>
        <v>0</v>
      </c>
      <c r="F8" s="8">
        <f t="shared" si="2"/>
        <v>4</v>
      </c>
      <c r="G8" s="14">
        <v>1033</v>
      </c>
      <c r="H8" s="14">
        <v>1032</v>
      </c>
      <c r="I8" s="8">
        <f t="shared" si="3"/>
        <v>1</v>
      </c>
      <c r="J8" s="2">
        <f t="shared" si="4"/>
        <v>0</v>
      </c>
      <c r="K8" s="8">
        <f t="shared" si="5"/>
        <v>1</v>
      </c>
      <c r="L8" s="14">
        <v>477</v>
      </c>
      <c r="M8" s="14">
        <v>479</v>
      </c>
      <c r="N8" s="8">
        <f t="shared" si="6"/>
        <v>0</v>
      </c>
      <c r="O8" s="2">
        <f t="shared" si="7"/>
        <v>2</v>
      </c>
      <c r="P8" s="8">
        <f t="shared" si="8"/>
        <v>0</v>
      </c>
      <c r="Q8" s="14">
        <v>2443</v>
      </c>
      <c r="R8" s="14">
        <v>2340</v>
      </c>
      <c r="S8" s="8">
        <f t="shared" si="9"/>
        <v>103</v>
      </c>
      <c r="T8" s="2">
        <f t="shared" si="10"/>
        <v>0</v>
      </c>
      <c r="U8" s="8">
        <f t="shared" si="11"/>
        <v>51</v>
      </c>
      <c r="V8" s="14">
        <v>8</v>
      </c>
      <c r="W8" s="14">
        <v>8</v>
      </c>
      <c r="X8" s="8">
        <f t="shared" si="12"/>
        <v>0</v>
      </c>
      <c r="Y8" s="2">
        <f t="shared" si="13"/>
        <v>0</v>
      </c>
      <c r="Z8" s="8">
        <f t="shared" si="14"/>
        <v>0</v>
      </c>
    </row>
    <row r="9" spans="1:26">
      <c r="A9" s="5" t="s">
        <v>6</v>
      </c>
      <c r="B9" s="14">
        <v>54</v>
      </c>
      <c r="C9" s="14">
        <v>53</v>
      </c>
      <c r="D9" s="8">
        <f t="shared" si="0"/>
        <v>1</v>
      </c>
      <c r="E9" s="2">
        <f t="shared" si="1"/>
        <v>0</v>
      </c>
      <c r="F9" s="8">
        <f t="shared" si="2"/>
        <v>1</v>
      </c>
      <c r="G9" s="14">
        <v>299</v>
      </c>
      <c r="H9" s="14">
        <v>294</v>
      </c>
      <c r="I9" s="8">
        <f t="shared" si="3"/>
        <v>5</v>
      </c>
      <c r="J9" s="2">
        <f t="shared" si="4"/>
        <v>0</v>
      </c>
      <c r="K9" s="8">
        <f t="shared" si="5"/>
        <v>2</v>
      </c>
      <c r="L9" s="14">
        <v>106</v>
      </c>
      <c r="M9" s="14">
        <v>102</v>
      </c>
      <c r="N9" s="8">
        <f t="shared" si="6"/>
        <v>4</v>
      </c>
      <c r="O9" s="2">
        <f t="shared" si="7"/>
        <v>0</v>
      </c>
      <c r="P9" s="8">
        <f t="shared" si="8"/>
        <v>2</v>
      </c>
      <c r="Q9" s="14">
        <v>746</v>
      </c>
      <c r="R9" s="14">
        <v>702</v>
      </c>
      <c r="S9" s="8">
        <f t="shared" si="9"/>
        <v>44</v>
      </c>
      <c r="T9" s="2">
        <f t="shared" si="10"/>
        <v>0</v>
      </c>
      <c r="U9" s="8">
        <f t="shared" si="11"/>
        <v>22</v>
      </c>
      <c r="V9" s="14">
        <v>3</v>
      </c>
      <c r="W9" s="14">
        <v>2</v>
      </c>
      <c r="X9" s="8">
        <f t="shared" si="12"/>
        <v>1</v>
      </c>
      <c r="Y9" s="2">
        <f t="shared" si="13"/>
        <v>0</v>
      </c>
      <c r="Z9" s="8">
        <f t="shared" si="14"/>
        <v>1</v>
      </c>
    </row>
    <row r="10" spans="1:26">
      <c r="A10" s="5" t="s">
        <v>7</v>
      </c>
      <c r="B10" s="14">
        <v>68</v>
      </c>
      <c r="C10" s="14">
        <v>68</v>
      </c>
      <c r="D10" s="8">
        <f t="shared" si="0"/>
        <v>0</v>
      </c>
      <c r="E10" s="2">
        <f t="shared" si="1"/>
        <v>0</v>
      </c>
      <c r="F10" s="8">
        <f t="shared" si="2"/>
        <v>0</v>
      </c>
      <c r="G10" s="14">
        <v>339</v>
      </c>
      <c r="H10" s="14">
        <v>333</v>
      </c>
      <c r="I10" s="8">
        <f t="shared" si="3"/>
        <v>6</v>
      </c>
      <c r="J10" s="2">
        <f t="shared" si="4"/>
        <v>0</v>
      </c>
      <c r="K10" s="8">
        <f t="shared" si="5"/>
        <v>3</v>
      </c>
      <c r="L10" s="14">
        <v>184</v>
      </c>
      <c r="M10" s="14">
        <v>181</v>
      </c>
      <c r="N10" s="8">
        <f t="shared" si="6"/>
        <v>3</v>
      </c>
      <c r="O10" s="2">
        <f t="shared" si="7"/>
        <v>0</v>
      </c>
      <c r="P10" s="8">
        <f t="shared" si="8"/>
        <v>1</v>
      </c>
      <c r="Q10" s="14">
        <v>950</v>
      </c>
      <c r="R10" s="14">
        <v>904</v>
      </c>
      <c r="S10" s="8">
        <f t="shared" si="9"/>
        <v>46</v>
      </c>
      <c r="T10" s="2">
        <f t="shared" si="10"/>
        <v>0</v>
      </c>
      <c r="U10" s="8">
        <f t="shared" si="11"/>
        <v>23</v>
      </c>
      <c r="V10" s="14">
        <v>0</v>
      </c>
      <c r="W10" s="14">
        <v>0</v>
      </c>
      <c r="X10" s="8">
        <f t="shared" si="12"/>
        <v>0</v>
      </c>
      <c r="Y10" s="2">
        <f t="shared" si="13"/>
        <v>0</v>
      </c>
      <c r="Z10" s="8">
        <f t="shared" si="14"/>
        <v>0</v>
      </c>
    </row>
    <row r="11" spans="1:26">
      <c r="A11" s="5" t="s">
        <v>8</v>
      </c>
      <c r="B11" s="14">
        <v>72</v>
      </c>
      <c r="C11" s="14">
        <v>75</v>
      </c>
      <c r="D11" s="8">
        <f t="shared" si="0"/>
        <v>0</v>
      </c>
      <c r="E11" s="2">
        <f t="shared" si="1"/>
        <v>3</v>
      </c>
      <c r="F11" s="8">
        <f t="shared" si="2"/>
        <v>0</v>
      </c>
      <c r="G11" s="14">
        <v>410</v>
      </c>
      <c r="H11" s="14">
        <v>404</v>
      </c>
      <c r="I11" s="8">
        <f t="shared" si="3"/>
        <v>6</v>
      </c>
      <c r="J11" s="2">
        <f t="shared" si="4"/>
        <v>0</v>
      </c>
      <c r="K11" s="8">
        <f t="shared" si="5"/>
        <v>3</v>
      </c>
      <c r="L11" s="14">
        <v>171</v>
      </c>
      <c r="M11" s="14">
        <v>168</v>
      </c>
      <c r="N11" s="8">
        <f t="shared" si="6"/>
        <v>3</v>
      </c>
      <c r="O11" s="2">
        <f t="shared" si="7"/>
        <v>0</v>
      </c>
      <c r="P11" s="8">
        <f t="shared" si="8"/>
        <v>1</v>
      </c>
      <c r="Q11" s="14">
        <v>992</v>
      </c>
      <c r="R11" s="14">
        <v>972</v>
      </c>
      <c r="S11" s="8">
        <f t="shared" si="9"/>
        <v>20</v>
      </c>
      <c r="T11" s="2">
        <f t="shared" si="10"/>
        <v>0</v>
      </c>
      <c r="U11" s="8">
        <f t="shared" si="11"/>
        <v>10</v>
      </c>
      <c r="V11" s="14">
        <v>5</v>
      </c>
      <c r="W11" s="14">
        <v>5</v>
      </c>
      <c r="X11" s="8">
        <f t="shared" si="12"/>
        <v>0</v>
      </c>
      <c r="Y11" s="2">
        <f t="shared" si="13"/>
        <v>0</v>
      </c>
      <c r="Z11" s="8">
        <f t="shared" si="14"/>
        <v>0</v>
      </c>
    </row>
    <row r="12" spans="1:26" s="6" customFormat="1">
      <c r="A12" s="16" t="s">
        <v>39</v>
      </c>
      <c r="B12" s="13">
        <f t="shared" ref="B12:Z12" si="15">SUM(B3:B11)</f>
        <v>818</v>
      </c>
      <c r="C12" s="13">
        <f t="shared" si="15"/>
        <v>800</v>
      </c>
      <c r="D12" s="13">
        <f t="shared" si="15"/>
        <v>38</v>
      </c>
      <c r="E12" s="13">
        <f t="shared" si="15"/>
        <v>20</v>
      </c>
      <c r="F12" s="13">
        <f t="shared" si="15"/>
        <v>18</v>
      </c>
      <c r="G12" s="13">
        <f t="shared" si="15"/>
        <v>4511</v>
      </c>
      <c r="H12" s="13">
        <f t="shared" si="15"/>
        <v>4460</v>
      </c>
      <c r="I12" s="13">
        <f t="shared" si="15"/>
        <v>51</v>
      </c>
      <c r="J12" s="13">
        <f t="shared" si="15"/>
        <v>0</v>
      </c>
      <c r="K12" s="13">
        <f t="shared" si="15"/>
        <v>24</v>
      </c>
      <c r="L12" s="13">
        <f t="shared" si="15"/>
        <v>1807</v>
      </c>
      <c r="M12" s="13">
        <f t="shared" si="15"/>
        <v>1782</v>
      </c>
      <c r="N12" s="13">
        <f t="shared" si="15"/>
        <v>27</v>
      </c>
      <c r="O12" s="13">
        <f t="shared" si="15"/>
        <v>2</v>
      </c>
      <c r="P12" s="13">
        <f t="shared" si="15"/>
        <v>12</v>
      </c>
      <c r="Q12" s="13">
        <f t="shared" si="15"/>
        <v>11168</v>
      </c>
      <c r="R12" s="13">
        <f t="shared" si="15"/>
        <v>10685</v>
      </c>
      <c r="S12" s="13">
        <f t="shared" si="15"/>
        <v>483</v>
      </c>
      <c r="T12" s="13">
        <f t="shared" si="15"/>
        <v>0</v>
      </c>
      <c r="U12" s="13">
        <f t="shared" si="15"/>
        <v>239</v>
      </c>
      <c r="V12" s="13">
        <f t="shared" si="15"/>
        <v>34</v>
      </c>
      <c r="W12" s="13">
        <f t="shared" si="15"/>
        <v>32</v>
      </c>
      <c r="X12" s="13">
        <f t="shared" si="15"/>
        <v>2</v>
      </c>
      <c r="Y12" s="13">
        <f t="shared" si="15"/>
        <v>0</v>
      </c>
      <c r="Z12" s="13">
        <f t="shared" si="15"/>
        <v>2</v>
      </c>
    </row>
    <row r="13" spans="1:26">
      <c r="D13" s="10"/>
      <c r="E13" s="10"/>
      <c r="F13" s="10"/>
    </row>
    <row r="14" spans="1:26">
      <c r="A14" s="26" t="s">
        <v>34</v>
      </c>
      <c r="B14" s="31" t="s">
        <v>16</v>
      </c>
      <c r="C14" s="32"/>
      <c r="D14" s="32"/>
      <c r="E14" s="32"/>
      <c r="F14" s="33"/>
      <c r="G14" s="28" t="s">
        <v>17</v>
      </c>
      <c r="H14" s="29"/>
      <c r="I14" s="29"/>
      <c r="J14" s="29"/>
      <c r="K14" s="30"/>
      <c r="L14" s="31" t="s">
        <v>18</v>
      </c>
      <c r="M14" s="32"/>
      <c r="N14" s="32"/>
      <c r="O14" s="32"/>
      <c r="P14" s="33"/>
    </row>
    <row r="15" spans="1:26" ht="51">
      <c r="A15" s="27"/>
      <c r="B15" s="3" t="s">
        <v>33</v>
      </c>
      <c r="C15" s="3" t="s">
        <v>38</v>
      </c>
      <c r="D15" s="3" t="s">
        <v>10</v>
      </c>
      <c r="E15" s="3" t="s">
        <v>11</v>
      </c>
      <c r="F15" s="3" t="s">
        <v>25</v>
      </c>
      <c r="G15" s="1" t="s">
        <v>33</v>
      </c>
      <c r="H15" s="1" t="s">
        <v>38</v>
      </c>
      <c r="I15" s="1" t="s">
        <v>10</v>
      </c>
      <c r="J15" s="1" t="s">
        <v>11</v>
      </c>
      <c r="K15" s="1" t="s">
        <v>25</v>
      </c>
      <c r="L15" s="3" t="s">
        <v>33</v>
      </c>
      <c r="M15" s="3" t="s">
        <v>38</v>
      </c>
      <c r="N15" s="3" t="s">
        <v>10</v>
      </c>
      <c r="O15" s="3" t="s">
        <v>11</v>
      </c>
      <c r="P15" s="3" t="s">
        <v>25</v>
      </c>
    </row>
    <row r="16" spans="1:26">
      <c r="A16" s="5" t="s">
        <v>0</v>
      </c>
      <c r="B16" s="14">
        <v>5</v>
      </c>
      <c r="C16" s="14">
        <v>5</v>
      </c>
      <c r="D16" s="8">
        <f t="shared" ref="D16:D24" si="16">IF(B16&gt;C16,B16-C16,0)</f>
        <v>0</v>
      </c>
      <c r="E16" s="2">
        <f t="shared" ref="E16:E24" si="17">IF(C16&gt;B16,C16-B16,0)</f>
        <v>0</v>
      </c>
      <c r="F16" s="8">
        <f t="shared" ref="F16:F24" si="18">IF(D16=1,1,ROUND(D16*0.5,0))</f>
        <v>0</v>
      </c>
      <c r="G16" s="14">
        <v>2</v>
      </c>
      <c r="H16" s="14">
        <v>2</v>
      </c>
      <c r="I16" s="8">
        <f t="shared" ref="I16:I24" si="19">IF(G16&gt;H16,G16-H16,0)</f>
        <v>0</v>
      </c>
      <c r="J16" s="2">
        <f t="shared" ref="J16:J24" si="20">IF(H16&gt;G16,H16-G16,0)</f>
        <v>0</v>
      </c>
      <c r="K16" s="8">
        <f t="shared" ref="K16:K24" si="21">IF(I16=1,1,ROUND(I16*0.5,0))</f>
        <v>0</v>
      </c>
      <c r="L16" s="14">
        <v>1</v>
      </c>
      <c r="M16" s="11">
        <v>1</v>
      </c>
      <c r="N16" s="2">
        <f t="shared" ref="N16:N24" si="22">IF(L16&gt;M16,L16-M16,0)</f>
        <v>0</v>
      </c>
      <c r="O16" s="2">
        <f t="shared" ref="O16:O24" si="23">IF(M16&gt;L16,M16-L16,0)</f>
        <v>0</v>
      </c>
      <c r="P16" s="8">
        <f t="shared" ref="P16:P24" si="24">IF(N16=1,1,ROUND(N16*0.5,0))</f>
        <v>0</v>
      </c>
    </row>
    <row r="17" spans="1:16">
      <c r="A17" s="5" t="s">
        <v>1</v>
      </c>
      <c r="B17" s="14">
        <v>4</v>
      </c>
      <c r="C17" s="14">
        <v>3</v>
      </c>
      <c r="D17" s="8">
        <f t="shared" si="16"/>
        <v>1</v>
      </c>
      <c r="E17" s="2">
        <f t="shared" si="17"/>
        <v>0</v>
      </c>
      <c r="F17" s="8">
        <f t="shared" si="18"/>
        <v>1</v>
      </c>
      <c r="G17" s="14">
        <v>2</v>
      </c>
      <c r="H17" s="14">
        <v>1</v>
      </c>
      <c r="I17" s="8">
        <f t="shared" si="19"/>
        <v>1</v>
      </c>
      <c r="J17" s="2">
        <f t="shared" si="20"/>
        <v>0</v>
      </c>
      <c r="K17" s="8">
        <f t="shared" si="21"/>
        <v>1</v>
      </c>
      <c r="L17" s="14">
        <v>1</v>
      </c>
      <c r="M17" s="11">
        <v>1</v>
      </c>
      <c r="N17" s="2">
        <f t="shared" si="22"/>
        <v>0</v>
      </c>
      <c r="O17" s="2">
        <f t="shared" si="23"/>
        <v>0</v>
      </c>
      <c r="P17" s="8">
        <f t="shared" si="24"/>
        <v>0</v>
      </c>
    </row>
    <row r="18" spans="1:16">
      <c r="A18" s="5" t="s">
        <v>2</v>
      </c>
      <c r="B18" s="14">
        <v>4</v>
      </c>
      <c r="C18" s="14">
        <v>4</v>
      </c>
      <c r="D18" s="8">
        <f t="shared" si="16"/>
        <v>0</v>
      </c>
      <c r="E18" s="2">
        <f t="shared" si="17"/>
        <v>0</v>
      </c>
      <c r="F18" s="8">
        <f t="shared" si="18"/>
        <v>0</v>
      </c>
      <c r="G18" s="14">
        <v>6</v>
      </c>
      <c r="H18" s="14">
        <v>6</v>
      </c>
      <c r="I18" s="8">
        <f t="shared" si="19"/>
        <v>0</v>
      </c>
      <c r="J18" s="2">
        <f t="shared" si="20"/>
        <v>0</v>
      </c>
      <c r="K18" s="8">
        <f t="shared" si="21"/>
        <v>0</v>
      </c>
      <c r="L18" s="14">
        <v>2</v>
      </c>
      <c r="M18" s="11">
        <v>2</v>
      </c>
      <c r="N18" s="2">
        <f t="shared" si="22"/>
        <v>0</v>
      </c>
      <c r="O18" s="2">
        <f t="shared" si="23"/>
        <v>0</v>
      </c>
      <c r="P18" s="8">
        <f t="shared" si="24"/>
        <v>0</v>
      </c>
    </row>
    <row r="19" spans="1:16">
      <c r="A19" s="5" t="s">
        <v>3</v>
      </c>
      <c r="B19" s="14">
        <v>0</v>
      </c>
      <c r="C19" s="14">
        <v>0</v>
      </c>
      <c r="D19" s="8">
        <f t="shared" si="16"/>
        <v>0</v>
      </c>
      <c r="E19" s="2">
        <f t="shared" si="17"/>
        <v>0</v>
      </c>
      <c r="F19" s="8">
        <f t="shared" si="18"/>
        <v>0</v>
      </c>
      <c r="G19" s="14">
        <v>0</v>
      </c>
      <c r="H19" s="14">
        <v>0</v>
      </c>
      <c r="I19" s="8">
        <f t="shared" si="19"/>
        <v>0</v>
      </c>
      <c r="J19" s="2">
        <f t="shared" si="20"/>
        <v>0</v>
      </c>
      <c r="K19" s="8">
        <f t="shared" si="21"/>
        <v>0</v>
      </c>
      <c r="L19" s="14">
        <v>0</v>
      </c>
      <c r="M19" s="11">
        <v>0</v>
      </c>
      <c r="N19" s="2">
        <f t="shared" si="22"/>
        <v>0</v>
      </c>
      <c r="O19" s="2">
        <f t="shared" si="23"/>
        <v>0</v>
      </c>
      <c r="P19" s="8">
        <f t="shared" si="24"/>
        <v>0</v>
      </c>
    </row>
    <row r="20" spans="1:16">
      <c r="A20" s="5" t="s">
        <v>4</v>
      </c>
      <c r="B20" s="14">
        <v>11</v>
      </c>
      <c r="C20" s="14">
        <v>10</v>
      </c>
      <c r="D20" s="8">
        <f t="shared" si="16"/>
        <v>1</v>
      </c>
      <c r="E20" s="2">
        <f t="shared" si="17"/>
        <v>0</v>
      </c>
      <c r="F20" s="8">
        <f t="shared" si="18"/>
        <v>1</v>
      </c>
      <c r="G20" s="14">
        <v>2</v>
      </c>
      <c r="H20" s="14">
        <v>2</v>
      </c>
      <c r="I20" s="8">
        <f t="shared" si="19"/>
        <v>0</v>
      </c>
      <c r="J20" s="2">
        <f t="shared" si="20"/>
        <v>0</v>
      </c>
      <c r="K20" s="8">
        <f t="shared" si="21"/>
        <v>0</v>
      </c>
      <c r="L20" s="14">
        <v>1</v>
      </c>
      <c r="M20" s="11">
        <v>1</v>
      </c>
      <c r="N20" s="2">
        <f t="shared" si="22"/>
        <v>0</v>
      </c>
      <c r="O20" s="2">
        <f t="shared" si="23"/>
        <v>0</v>
      </c>
      <c r="P20" s="8">
        <f t="shared" si="24"/>
        <v>0</v>
      </c>
    </row>
    <row r="21" spans="1:16">
      <c r="A21" s="5" t="s">
        <v>5</v>
      </c>
      <c r="B21" s="14">
        <v>8</v>
      </c>
      <c r="C21" s="14">
        <v>8</v>
      </c>
      <c r="D21" s="8">
        <f t="shared" si="16"/>
        <v>0</v>
      </c>
      <c r="E21" s="2">
        <f t="shared" si="17"/>
        <v>0</v>
      </c>
      <c r="F21" s="8">
        <f t="shared" si="18"/>
        <v>0</v>
      </c>
      <c r="G21" s="14">
        <v>9</v>
      </c>
      <c r="H21" s="14">
        <v>9</v>
      </c>
      <c r="I21" s="8">
        <f t="shared" si="19"/>
        <v>0</v>
      </c>
      <c r="J21" s="2">
        <f t="shared" si="20"/>
        <v>0</v>
      </c>
      <c r="K21" s="8">
        <f t="shared" si="21"/>
        <v>0</v>
      </c>
      <c r="L21" s="14">
        <v>2</v>
      </c>
      <c r="M21" s="11">
        <v>2</v>
      </c>
      <c r="N21" s="2">
        <f t="shared" si="22"/>
        <v>0</v>
      </c>
      <c r="O21" s="2">
        <f t="shared" si="23"/>
        <v>0</v>
      </c>
      <c r="P21" s="8">
        <f t="shared" si="24"/>
        <v>0</v>
      </c>
    </row>
    <row r="22" spans="1:16">
      <c r="A22" s="5" t="s">
        <v>6</v>
      </c>
      <c r="B22" s="14">
        <v>6</v>
      </c>
      <c r="C22" s="14">
        <v>5</v>
      </c>
      <c r="D22" s="8">
        <f t="shared" si="16"/>
        <v>1</v>
      </c>
      <c r="E22" s="2">
        <f t="shared" si="17"/>
        <v>0</v>
      </c>
      <c r="F22" s="8">
        <f t="shared" si="18"/>
        <v>1</v>
      </c>
      <c r="G22" s="14">
        <v>2</v>
      </c>
      <c r="H22" s="14">
        <v>1</v>
      </c>
      <c r="I22" s="8">
        <f t="shared" si="19"/>
        <v>1</v>
      </c>
      <c r="J22" s="2">
        <f t="shared" si="20"/>
        <v>0</v>
      </c>
      <c r="K22" s="8">
        <f t="shared" si="21"/>
        <v>1</v>
      </c>
      <c r="L22" s="14">
        <v>1</v>
      </c>
      <c r="M22" s="11">
        <v>1</v>
      </c>
      <c r="N22" s="2">
        <f t="shared" si="22"/>
        <v>0</v>
      </c>
      <c r="O22" s="2">
        <f t="shared" si="23"/>
        <v>0</v>
      </c>
      <c r="P22" s="8">
        <f t="shared" si="24"/>
        <v>0</v>
      </c>
    </row>
    <row r="23" spans="1:16">
      <c r="A23" s="5" t="s">
        <v>7</v>
      </c>
      <c r="B23" s="14">
        <v>1</v>
      </c>
      <c r="C23" s="14">
        <v>1</v>
      </c>
      <c r="D23" s="8">
        <f t="shared" si="16"/>
        <v>0</v>
      </c>
      <c r="E23" s="2">
        <f t="shared" si="17"/>
        <v>0</v>
      </c>
      <c r="F23" s="8">
        <f t="shared" si="18"/>
        <v>0</v>
      </c>
      <c r="G23" s="14">
        <v>0</v>
      </c>
      <c r="H23" s="14">
        <v>0</v>
      </c>
      <c r="I23" s="8">
        <f t="shared" si="19"/>
        <v>0</v>
      </c>
      <c r="J23" s="2">
        <f t="shared" si="20"/>
        <v>0</v>
      </c>
      <c r="K23" s="8">
        <f t="shared" si="21"/>
        <v>0</v>
      </c>
      <c r="L23" s="14">
        <v>0</v>
      </c>
      <c r="M23" s="11">
        <v>1</v>
      </c>
      <c r="N23" s="2">
        <f t="shared" si="22"/>
        <v>0</v>
      </c>
      <c r="O23" s="2">
        <f t="shared" si="23"/>
        <v>1</v>
      </c>
      <c r="P23" s="8">
        <f t="shared" si="24"/>
        <v>0</v>
      </c>
    </row>
    <row r="24" spans="1:16">
      <c r="A24" s="5" t="s">
        <v>8</v>
      </c>
      <c r="B24" s="14">
        <v>2</v>
      </c>
      <c r="C24" s="14">
        <v>2</v>
      </c>
      <c r="D24" s="8">
        <f t="shared" si="16"/>
        <v>0</v>
      </c>
      <c r="E24" s="2">
        <f t="shared" si="17"/>
        <v>0</v>
      </c>
      <c r="F24" s="8">
        <f t="shared" si="18"/>
        <v>0</v>
      </c>
      <c r="G24" s="14">
        <v>3</v>
      </c>
      <c r="H24" s="14">
        <v>3</v>
      </c>
      <c r="I24" s="8">
        <f t="shared" si="19"/>
        <v>0</v>
      </c>
      <c r="J24" s="2">
        <f t="shared" si="20"/>
        <v>0</v>
      </c>
      <c r="K24" s="8">
        <f t="shared" si="21"/>
        <v>0</v>
      </c>
      <c r="L24" s="14">
        <v>2</v>
      </c>
      <c r="M24" s="11">
        <v>2</v>
      </c>
      <c r="N24" s="2">
        <f t="shared" si="22"/>
        <v>0</v>
      </c>
      <c r="O24" s="2">
        <f t="shared" si="23"/>
        <v>0</v>
      </c>
      <c r="P24" s="8">
        <f t="shared" si="24"/>
        <v>0</v>
      </c>
    </row>
    <row r="25" spans="1:16">
      <c r="A25" s="16" t="s">
        <v>39</v>
      </c>
      <c r="B25" s="13">
        <f t="shared" ref="B25:P25" si="25">SUM(B16:B24)</f>
        <v>41</v>
      </c>
      <c r="C25" s="13">
        <f t="shared" si="25"/>
        <v>38</v>
      </c>
      <c r="D25" s="13">
        <f t="shared" si="25"/>
        <v>3</v>
      </c>
      <c r="E25" s="13">
        <f t="shared" si="25"/>
        <v>0</v>
      </c>
      <c r="F25" s="13">
        <f t="shared" si="25"/>
        <v>3</v>
      </c>
      <c r="G25" s="13">
        <f t="shared" si="25"/>
        <v>26</v>
      </c>
      <c r="H25" s="13">
        <f t="shared" si="25"/>
        <v>24</v>
      </c>
      <c r="I25" s="13">
        <f t="shared" si="25"/>
        <v>2</v>
      </c>
      <c r="J25" s="13">
        <f t="shared" si="25"/>
        <v>0</v>
      </c>
      <c r="K25" s="13">
        <f t="shared" si="25"/>
        <v>2</v>
      </c>
      <c r="L25" s="13">
        <f t="shared" si="25"/>
        <v>10</v>
      </c>
      <c r="M25" s="13">
        <f t="shared" si="25"/>
        <v>11</v>
      </c>
      <c r="N25" s="13">
        <f t="shared" si="25"/>
        <v>0</v>
      </c>
      <c r="O25" s="13">
        <f t="shared" si="25"/>
        <v>1</v>
      </c>
      <c r="P25" s="13">
        <f t="shared" si="25"/>
        <v>0</v>
      </c>
    </row>
  </sheetData>
  <sortState ref="A3:AP102">
    <sortCondition ref="A3:A102"/>
  </sortState>
  <mergeCells count="10">
    <mergeCell ref="V1:Z1"/>
    <mergeCell ref="B14:F14"/>
    <mergeCell ref="Q1:U1"/>
    <mergeCell ref="A14:A15"/>
    <mergeCell ref="A1:A2"/>
    <mergeCell ref="B1:F1"/>
    <mergeCell ref="G1:K1"/>
    <mergeCell ref="L1:P1"/>
    <mergeCell ref="L14:P14"/>
    <mergeCell ref="G14:K14"/>
  </mergeCells>
  <printOptions horizontalCentered="1"/>
  <pageMargins left="0.15748031496062992" right="0.15748031496062992" top="0.98425196850393704" bottom="0.98425196850393704" header="0.51181102362204722" footer="0.51181102362204722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RIEPILOGO</vt:lpstr>
      <vt:lpstr>contingente</vt:lpstr>
      <vt:lpstr>RIEPILOGO!Area_stampa</vt:lpstr>
      <vt:lpstr>sintetico</vt:lpstr>
    </vt:vector>
  </TitlesOfParts>
  <Company>SAS Institute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uilpc</cp:lastModifiedBy>
  <cp:lastPrinted>2017-08-11T09:05:09Z</cp:lastPrinted>
  <dcterms:created xsi:type="dcterms:W3CDTF">2011-02-11T15:45:55Z</dcterms:created>
  <dcterms:modified xsi:type="dcterms:W3CDTF">2017-08-11T18:14:56Z</dcterms:modified>
</cp:coreProperties>
</file>